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480" yWindow="480" windowWidth="19420" windowHeight="7590" activeTab="2"/>
  </bookViews>
  <sheets>
    <sheet name="Sheet1" sheetId="1" r:id="rId1"/>
    <sheet name="Sheet2" sheetId="2" r:id="rId2"/>
    <sheet name="Sheet3" sheetId="3" r:id="rId3"/>
  </sheets>
  <calcPr calcId="125725"/>
</workbook>
</file>

<file path=xl/calcChain.xml><?xml version="1.0" encoding="utf-8"?>
<calcChain xmlns="http://schemas.openxmlformats.org/spreadsheetml/2006/main">
  <c r="L21" i="3"/>
  <c r="I21"/>
  <c r="K20"/>
  <c r="K19"/>
  <c r="K18"/>
  <c r="K17"/>
  <c r="K16"/>
  <c r="K15"/>
  <c r="K14"/>
  <c r="K13"/>
  <c r="K12"/>
  <c r="K11"/>
  <c r="K10"/>
  <c r="K9"/>
  <c r="H5" i="1" l="1"/>
  <c r="H6"/>
  <c r="H7"/>
  <c r="H8"/>
  <c r="H9"/>
  <c r="H10"/>
  <c r="H11"/>
  <c r="H12"/>
  <c r="H13"/>
  <c r="H14"/>
  <c r="H15"/>
  <c r="F8"/>
  <c r="I8" s="1"/>
  <c r="F9"/>
  <c r="I9" s="1"/>
  <c r="F10"/>
  <c r="I10" s="1"/>
  <c r="F11"/>
  <c r="I11" s="1"/>
  <c r="F13"/>
  <c r="I13" s="1"/>
  <c r="F14"/>
  <c r="I14" s="1"/>
  <c r="F15"/>
  <c r="I15" s="1"/>
  <c r="E5"/>
  <c r="F5" s="1"/>
  <c r="I5" s="1"/>
  <c r="E6"/>
  <c r="E7"/>
  <c r="E8"/>
  <c r="E9"/>
  <c r="E10"/>
  <c r="E11"/>
  <c r="E12"/>
  <c r="F12" s="1"/>
  <c r="I12" s="1"/>
  <c r="E13"/>
  <c r="E14"/>
  <c r="E15"/>
  <c r="C5"/>
  <c r="C6"/>
  <c r="C7"/>
  <c r="C8"/>
  <c r="C9"/>
  <c r="C10"/>
  <c r="C11"/>
  <c r="C12"/>
  <c r="C13"/>
  <c r="C14"/>
  <c r="C15"/>
  <c r="H10" i="3"/>
  <c r="H11"/>
  <c r="H12"/>
  <c r="H13"/>
  <c r="H14"/>
  <c r="H15"/>
  <c r="H16"/>
  <c r="H17"/>
  <c r="H18"/>
  <c r="H19"/>
  <c r="H20"/>
  <c r="E10"/>
  <c r="E11"/>
  <c r="F11" s="1"/>
  <c r="I11" s="1"/>
  <c r="L11" s="1"/>
  <c r="E12"/>
  <c r="E13"/>
  <c r="E14"/>
  <c r="E15"/>
  <c r="E16"/>
  <c r="E17"/>
  <c r="E18"/>
  <c r="E19"/>
  <c r="E20"/>
  <c r="C10"/>
  <c r="F10" s="1"/>
  <c r="I10" s="1"/>
  <c r="L10" s="1"/>
  <c r="C11"/>
  <c r="C12"/>
  <c r="C13"/>
  <c r="C14"/>
  <c r="C15"/>
  <c r="F15" s="1"/>
  <c r="I15" s="1"/>
  <c r="L15" s="1"/>
  <c r="C16"/>
  <c r="F16" s="1"/>
  <c r="I16" s="1"/>
  <c r="L16" s="1"/>
  <c r="C17"/>
  <c r="C18"/>
  <c r="C19"/>
  <c r="C20"/>
  <c r="C9"/>
  <c r="C7" i="2"/>
  <c r="H4"/>
  <c r="H5"/>
  <c r="H6"/>
  <c r="H7"/>
  <c r="H8"/>
  <c r="H9"/>
  <c r="H10"/>
  <c r="H11"/>
  <c r="H12"/>
  <c r="H13"/>
  <c r="H14"/>
  <c r="E4"/>
  <c r="F4" s="1"/>
  <c r="I4" s="1"/>
  <c r="E5"/>
  <c r="F5" s="1"/>
  <c r="I5" s="1"/>
  <c r="E6"/>
  <c r="E7"/>
  <c r="E8"/>
  <c r="E9"/>
  <c r="F9" s="1"/>
  <c r="I9" s="1"/>
  <c r="E10"/>
  <c r="E11"/>
  <c r="E12"/>
  <c r="E13"/>
  <c r="E14"/>
  <c r="C4"/>
  <c r="C5"/>
  <c r="C6"/>
  <c r="C8"/>
  <c r="C9"/>
  <c r="C10"/>
  <c r="F10" s="1"/>
  <c r="I10" s="1"/>
  <c r="C11"/>
  <c r="F11" s="1"/>
  <c r="I11" s="1"/>
  <c r="C12"/>
  <c r="F12" s="1"/>
  <c r="I12" s="1"/>
  <c r="C13"/>
  <c r="F13" s="1"/>
  <c r="I13" s="1"/>
  <c r="C14"/>
  <c r="C3"/>
  <c r="F17" i="3" l="1"/>
  <c r="I17" s="1"/>
  <c r="L17" s="1"/>
  <c r="F13"/>
  <c r="I13" s="1"/>
  <c r="L13" s="1"/>
  <c r="F12"/>
  <c r="I12" s="1"/>
  <c r="L12" s="1"/>
  <c r="F7" i="1"/>
  <c r="I7" s="1"/>
  <c r="F6"/>
  <c r="I6" s="1"/>
  <c r="F20" i="3"/>
  <c r="I20" s="1"/>
  <c r="L20" s="1"/>
  <c r="F19"/>
  <c r="I19" s="1"/>
  <c r="L19" s="1"/>
  <c r="F18"/>
  <c r="I18" s="1"/>
  <c r="L18" s="1"/>
  <c r="F14"/>
  <c r="I14" s="1"/>
  <c r="L14" s="1"/>
  <c r="F14" i="2"/>
  <c r="I14" s="1"/>
  <c r="F8"/>
  <c r="I8" s="1"/>
  <c r="F7"/>
  <c r="I7" s="1"/>
  <c r="F6"/>
  <c r="I6" s="1"/>
  <c r="H9" i="3"/>
  <c r="E9"/>
  <c r="H3" i="2"/>
  <c r="E3"/>
  <c r="F3" s="1"/>
  <c r="H4" i="1"/>
  <c r="E4"/>
  <c r="C4"/>
  <c r="F9" i="3" l="1"/>
  <c r="I9" s="1"/>
  <c r="L9" s="1"/>
  <c r="I3" i="2"/>
  <c r="F4" i="1"/>
  <c r="I4" s="1"/>
</calcChain>
</file>

<file path=xl/sharedStrings.xml><?xml version="1.0" encoding="utf-8"?>
<sst xmlns="http://schemas.openxmlformats.org/spreadsheetml/2006/main" count="70" uniqueCount="30">
  <si>
    <t>Landfill Waste - Litres and Tonnes</t>
  </si>
  <si>
    <t>Litres</t>
  </si>
  <si>
    <t>Kg equivalent</t>
  </si>
  <si>
    <t>Tonnes</t>
  </si>
  <si>
    <t>Total Kg</t>
  </si>
  <si>
    <t>Landfill Cost per Tonne</t>
  </si>
  <si>
    <t>Jan</t>
  </si>
  <si>
    <t>Feb</t>
  </si>
  <si>
    <t>Mar</t>
  </si>
  <si>
    <t>Apr</t>
  </si>
  <si>
    <t>May</t>
  </si>
  <si>
    <t>Jun</t>
  </si>
  <si>
    <t>Jul</t>
  </si>
  <si>
    <t>Aug</t>
  </si>
  <si>
    <t>Sep</t>
  </si>
  <si>
    <t>Oct</t>
  </si>
  <si>
    <t>Nov</t>
  </si>
  <si>
    <t>Dec</t>
  </si>
  <si>
    <t>Cost per Kg</t>
  </si>
  <si>
    <t>Total cost for Landfill waste €</t>
  </si>
  <si>
    <t>Food Waste - Litres and Tonnes</t>
  </si>
  <si>
    <t>Total cost for Food Waste €</t>
  </si>
  <si>
    <t>Recycling Waste - Litres and Tonnes</t>
  </si>
  <si>
    <t>Use this template to keep a record of volumes of food waste generated per month. This can either be volume of bins in litres or in tonnes, normally recorded by the waste collection company. This template will calculate the Kg equivalent. Simpy enter the volumes of waste for each month, either in Litres or Tonnes or both, enter the cost per tonne and all other calculation will be made.</t>
  </si>
  <si>
    <t>Use this template to keep a record of volumes of landfill (general) waste generated per month. This can either be volume of bins in litres or in tonnes, normally recorded by the waste collection company. This template will calculate the Kg equivalent. Simpy enter the volumes of waste for each month, either in Litres or Tonnes or both, enter the cost per tonne and all other calculation will be made. This template willl allow you to keep track of volumes of waste being generated and by incorporating with a waste management plan you should see improvements year on year.</t>
  </si>
  <si>
    <t>MODULE 4 -HOW TO LEAN AND GREEN FOOD SERVICE BUSINESSES</t>
  </si>
  <si>
    <t>This template will calculate total cost of  waste per month. Record volumes generated each month, either in litres or tonnes, or both, enter the cost per tonne of recycling and non recyclng waste, this can be obtained from the waste collection company. This template will allow you to track volumes of recycling waste being generated.  Type in your own data in the cells below.</t>
  </si>
  <si>
    <t>Total cost for Landfull Waste €</t>
  </si>
  <si>
    <t>Recycling Cost per Tonne</t>
  </si>
  <si>
    <t>Total cost for recycled Waste €</t>
  </si>
</sst>
</file>

<file path=xl/styles.xml><?xml version="1.0" encoding="utf-8"?>
<styleSheet xmlns="http://schemas.openxmlformats.org/spreadsheetml/2006/main">
  <fonts count="1">
    <font>
      <sz val="11"/>
      <color theme="1"/>
      <name val="Calibri"/>
      <family val="2"/>
      <scheme val="minor"/>
    </font>
  </fonts>
  <fills count="5">
    <fill>
      <patternFill patternType="none"/>
    </fill>
    <fill>
      <patternFill patternType="gray125"/>
    </fill>
    <fill>
      <patternFill patternType="solid">
        <fgColor theme="3" tint="0.59999389629810485"/>
        <bgColor indexed="64"/>
      </patternFill>
    </fill>
    <fill>
      <patternFill patternType="solid">
        <fgColor theme="0"/>
        <bgColor indexed="64"/>
      </patternFill>
    </fill>
    <fill>
      <patternFill patternType="solid">
        <fgColor theme="3"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9">
    <xf numFmtId="0" fontId="0" fillId="0" borderId="0" xfId="0"/>
    <xf numFmtId="0" fontId="0" fillId="2" borderId="1" xfId="0" applyFill="1" applyBorder="1"/>
    <xf numFmtId="0" fontId="0" fillId="2" borderId="1" xfId="0" applyFill="1" applyBorder="1" applyAlignment="1">
      <alignment horizontal="center"/>
    </xf>
    <xf numFmtId="0" fontId="0" fillId="2" borderId="1" xfId="0" applyFill="1" applyBorder="1" applyAlignment="1">
      <alignment wrapText="1"/>
    </xf>
    <xf numFmtId="2" fontId="0" fillId="2" borderId="1" xfId="0" applyNumberFormat="1" applyFill="1" applyBorder="1"/>
    <xf numFmtId="0" fontId="0" fillId="3" borderId="0" xfId="0" applyFill="1" applyBorder="1" applyAlignment="1"/>
    <xf numFmtId="0" fontId="0" fillId="0" borderId="0" xfId="0" applyFill="1" applyBorder="1" applyAlignment="1"/>
    <xf numFmtId="0" fontId="0" fillId="2" borderId="1" xfId="0" applyFill="1" applyBorder="1" applyAlignment="1">
      <alignment horizontal="center"/>
    </xf>
    <xf numFmtId="0" fontId="0" fillId="0" borderId="0" xfId="0" applyAlignment="1">
      <alignment horizontal="center" wrapText="1"/>
    </xf>
    <xf numFmtId="0" fontId="0" fillId="2" borderId="1" xfId="0" applyFill="1" applyBorder="1" applyAlignment="1">
      <alignment horizontal="center"/>
    </xf>
    <xf numFmtId="0" fontId="0" fillId="0" borderId="0" xfId="0" applyAlignment="1">
      <alignment horizontal="center"/>
    </xf>
    <xf numFmtId="0" fontId="0" fillId="2" borderId="0" xfId="0" applyFill="1" applyBorder="1" applyAlignment="1">
      <alignment horizontal="center" wrapText="1"/>
    </xf>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0" fillId="4" borderId="1" xfId="0" applyFill="1" applyBorder="1"/>
    <xf numFmtId="0" fontId="0" fillId="4" borderId="1" xfId="0" applyFill="1" applyBorder="1" applyAlignment="1">
      <alignment wrapText="1"/>
    </xf>
    <xf numFmtId="2" fontId="0" fillId="4" borderId="1" xfId="0" applyNumberFormat="1" applyFill="1" applyBorder="1"/>
    <xf numFmtId="2"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2:BA23"/>
  <sheetViews>
    <sheetView topLeftCell="A2" workbookViewId="0">
      <selection activeCell="K21" sqref="K21"/>
    </sheetView>
  </sheetViews>
  <sheetFormatPr defaultRowHeight="14.5"/>
  <cols>
    <col min="3" max="3" width="15.26953125" customWidth="1"/>
    <col min="5" max="5" width="14.1796875" customWidth="1"/>
    <col min="7" max="9" width="12.7265625" customWidth="1"/>
    <col min="11" max="11" width="14.1796875" customWidth="1"/>
    <col min="13" max="13" width="13.26953125" customWidth="1"/>
  </cols>
  <sheetData>
    <row r="2" spans="1:19">
      <c r="A2" s="1"/>
      <c r="B2" s="9" t="s">
        <v>0</v>
      </c>
      <c r="C2" s="9"/>
      <c r="D2" s="9"/>
      <c r="E2" s="9"/>
      <c r="F2" s="9"/>
      <c r="G2" s="2"/>
      <c r="H2" s="2"/>
      <c r="I2" s="2"/>
      <c r="J2" s="10"/>
      <c r="K2" s="10"/>
      <c r="L2" s="10"/>
      <c r="M2" s="10"/>
      <c r="N2" s="10"/>
      <c r="O2" s="10"/>
      <c r="P2" s="10"/>
      <c r="Q2" s="10"/>
      <c r="R2" s="8"/>
      <c r="S2" s="8"/>
    </row>
    <row r="3" spans="1:19" ht="45" customHeight="1">
      <c r="A3" s="1"/>
      <c r="B3" s="1" t="s">
        <v>1</v>
      </c>
      <c r="C3" s="1" t="s">
        <v>2</v>
      </c>
      <c r="D3" s="1" t="s">
        <v>3</v>
      </c>
      <c r="E3" s="1" t="s">
        <v>2</v>
      </c>
      <c r="F3" s="1" t="s">
        <v>4</v>
      </c>
      <c r="G3" s="3" t="s">
        <v>5</v>
      </c>
      <c r="H3" s="1" t="s">
        <v>18</v>
      </c>
      <c r="I3" s="3" t="s">
        <v>19</v>
      </c>
      <c r="R3" s="8"/>
      <c r="S3" s="8"/>
    </row>
    <row r="4" spans="1:19">
      <c r="A4" s="1" t="s">
        <v>6</v>
      </c>
      <c r="B4" s="1">
        <v>1100</v>
      </c>
      <c r="C4" s="1">
        <f>SUM(B4*0.15)</f>
        <v>165</v>
      </c>
      <c r="D4" s="1">
        <v>1.4</v>
      </c>
      <c r="E4" s="1">
        <f>SUM(D4*1000)</f>
        <v>1400</v>
      </c>
      <c r="F4" s="1">
        <f>SUM(C4+E4)</f>
        <v>1565</v>
      </c>
      <c r="G4" s="1">
        <v>300</v>
      </c>
      <c r="H4" s="1">
        <f>SUM(G4/1000)</f>
        <v>0.3</v>
      </c>
      <c r="I4" s="4">
        <f>SUM(F4*H4)</f>
        <v>469.5</v>
      </c>
    </row>
    <row r="5" spans="1:19">
      <c r="A5" s="1" t="s">
        <v>7</v>
      </c>
      <c r="B5" s="1">
        <v>1100</v>
      </c>
      <c r="C5" s="1">
        <f t="shared" ref="C5:C15" si="0">SUM(B5*0.15)</f>
        <v>165</v>
      </c>
      <c r="D5" s="1">
        <v>1.6</v>
      </c>
      <c r="E5" s="1">
        <f t="shared" ref="E5:E15" si="1">SUM(D5*1000)</f>
        <v>1600</v>
      </c>
      <c r="F5" s="1">
        <f t="shared" ref="F5:F15" si="2">SUM(C5+E5)</f>
        <v>1765</v>
      </c>
      <c r="G5" s="1">
        <v>300</v>
      </c>
      <c r="H5" s="1">
        <f t="shared" ref="H5:H15" si="3">SUM(G5/1000)</f>
        <v>0.3</v>
      </c>
      <c r="I5" s="4">
        <f t="shared" ref="I5:I15" si="4">SUM(F5*H5)</f>
        <v>529.5</v>
      </c>
    </row>
    <row r="6" spans="1:19">
      <c r="A6" s="1" t="s">
        <v>8</v>
      </c>
      <c r="B6" s="1">
        <v>2200</v>
      </c>
      <c r="C6" s="1">
        <f t="shared" si="0"/>
        <v>330</v>
      </c>
      <c r="D6" s="1">
        <v>1.4</v>
      </c>
      <c r="E6" s="1">
        <f t="shared" si="1"/>
        <v>1400</v>
      </c>
      <c r="F6" s="1">
        <f t="shared" si="2"/>
        <v>1730</v>
      </c>
      <c r="G6" s="1">
        <v>300</v>
      </c>
      <c r="H6" s="1">
        <f t="shared" si="3"/>
        <v>0.3</v>
      </c>
      <c r="I6" s="4">
        <f t="shared" si="4"/>
        <v>519</v>
      </c>
    </row>
    <row r="7" spans="1:19">
      <c r="A7" s="1" t="s">
        <v>9</v>
      </c>
      <c r="B7" s="1">
        <v>1600</v>
      </c>
      <c r="C7" s="1">
        <f t="shared" si="0"/>
        <v>240</v>
      </c>
      <c r="D7" s="1">
        <v>1.3</v>
      </c>
      <c r="E7" s="1">
        <f t="shared" si="1"/>
        <v>1300</v>
      </c>
      <c r="F7" s="1">
        <f t="shared" si="2"/>
        <v>1540</v>
      </c>
      <c r="G7" s="1">
        <v>300</v>
      </c>
      <c r="H7" s="1">
        <f t="shared" si="3"/>
        <v>0.3</v>
      </c>
      <c r="I7" s="4">
        <f t="shared" si="4"/>
        <v>462</v>
      </c>
    </row>
    <row r="8" spans="1:19">
      <c r="A8" s="1" t="s">
        <v>10</v>
      </c>
      <c r="B8" s="1">
        <v>1100</v>
      </c>
      <c r="C8" s="1">
        <f t="shared" si="0"/>
        <v>165</v>
      </c>
      <c r="D8" s="1">
        <v>1.3</v>
      </c>
      <c r="E8" s="1">
        <f t="shared" si="1"/>
        <v>1300</v>
      </c>
      <c r="F8" s="1">
        <f t="shared" si="2"/>
        <v>1465</v>
      </c>
      <c r="G8" s="1">
        <v>300</v>
      </c>
      <c r="H8" s="1">
        <f t="shared" si="3"/>
        <v>0.3</v>
      </c>
      <c r="I8" s="4">
        <f t="shared" si="4"/>
        <v>439.5</v>
      </c>
    </row>
    <row r="9" spans="1:19">
      <c r="A9" s="1" t="s">
        <v>11</v>
      </c>
      <c r="B9" s="1">
        <v>2200</v>
      </c>
      <c r="C9" s="1">
        <f t="shared" si="0"/>
        <v>330</v>
      </c>
      <c r="D9" s="1">
        <v>2</v>
      </c>
      <c r="E9" s="1">
        <f t="shared" si="1"/>
        <v>2000</v>
      </c>
      <c r="F9" s="1">
        <f t="shared" si="2"/>
        <v>2330</v>
      </c>
      <c r="G9" s="1">
        <v>300</v>
      </c>
      <c r="H9" s="1">
        <f t="shared" si="3"/>
        <v>0.3</v>
      </c>
      <c r="I9" s="4">
        <f t="shared" si="4"/>
        <v>699</v>
      </c>
    </row>
    <row r="10" spans="1:19">
      <c r="A10" s="1" t="s">
        <v>12</v>
      </c>
      <c r="B10" s="1">
        <v>1100</v>
      </c>
      <c r="C10" s="1">
        <f t="shared" si="0"/>
        <v>165</v>
      </c>
      <c r="D10" s="1">
        <v>2</v>
      </c>
      <c r="E10" s="1">
        <f t="shared" si="1"/>
        <v>2000</v>
      </c>
      <c r="F10" s="1">
        <f t="shared" si="2"/>
        <v>2165</v>
      </c>
      <c r="G10" s="1">
        <v>300</v>
      </c>
      <c r="H10" s="1">
        <f t="shared" si="3"/>
        <v>0.3</v>
      </c>
      <c r="I10" s="4">
        <f t="shared" si="4"/>
        <v>649.5</v>
      </c>
    </row>
    <row r="11" spans="1:19">
      <c r="A11" s="1" t="s">
        <v>13</v>
      </c>
      <c r="B11" s="1">
        <v>1800</v>
      </c>
      <c r="C11" s="1">
        <f t="shared" si="0"/>
        <v>270</v>
      </c>
      <c r="D11" s="1">
        <v>1.9</v>
      </c>
      <c r="E11" s="1">
        <f t="shared" si="1"/>
        <v>1900</v>
      </c>
      <c r="F11" s="1">
        <f t="shared" si="2"/>
        <v>2170</v>
      </c>
      <c r="G11" s="1">
        <v>300</v>
      </c>
      <c r="H11" s="1">
        <f t="shared" si="3"/>
        <v>0.3</v>
      </c>
      <c r="I11" s="4">
        <f t="shared" si="4"/>
        <v>651</v>
      </c>
    </row>
    <row r="12" spans="1:19">
      <c r="A12" s="1" t="s">
        <v>14</v>
      </c>
      <c r="B12" s="1">
        <v>1400</v>
      </c>
      <c r="C12" s="1">
        <f t="shared" si="0"/>
        <v>210</v>
      </c>
      <c r="D12" s="1">
        <v>1.3</v>
      </c>
      <c r="E12" s="1">
        <f t="shared" si="1"/>
        <v>1300</v>
      </c>
      <c r="F12" s="1">
        <f t="shared" si="2"/>
        <v>1510</v>
      </c>
      <c r="G12" s="1">
        <v>300</v>
      </c>
      <c r="H12" s="1">
        <f t="shared" si="3"/>
        <v>0.3</v>
      </c>
      <c r="I12" s="4">
        <f t="shared" si="4"/>
        <v>453</v>
      </c>
    </row>
    <row r="13" spans="1:19">
      <c r="A13" s="1" t="s">
        <v>15</v>
      </c>
      <c r="B13" s="1">
        <v>750</v>
      </c>
      <c r="C13" s="1">
        <f t="shared" si="0"/>
        <v>112.5</v>
      </c>
      <c r="D13" s="1">
        <v>0.9</v>
      </c>
      <c r="E13" s="1">
        <f t="shared" si="1"/>
        <v>900</v>
      </c>
      <c r="F13" s="1">
        <f t="shared" si="2"/>
        <v>1012.5</v>
      </c>
      <c r="G13" s="1">
        <v>300</v>
      </c>
      <c r="H13" s="1">
        <f t="shared" si="3"/>
        <v>0.3</v>
      </c>
      <c r="I13" s="4">
        <f t="shared" si="4"/>
        <v>303.75</v>
      </c>
    </row>
    <row r="14" spans="1:19">
      <c r="A14" s="1" t="s">
        <v>16</v>
      </c>
      <c r="B14" s="1">
        <v>660</v>
      </c>
      <c r="C14" s="1">
        <f t="shared" si="0"/>
        <v>99</v>
      </c>
      <c r="D14" s="1">
        <v>0.8</v>
      </c>
      <c r="E14" s="1">
        <f t="shared" si="1"/>
        <v>800</v>
      </c>
      <c r="F14" s="1">
        <f t="shared" si="2"/>
        <v>899</v>
      </c>
      <c r="G14" s="1">
        <v>300</v>
      </c>
      <c r="H14" s="1">
        <f t="shared" si="3"/>
        <v>0.3</v>
      </c>
      <c r="I14" s="4">
        <f t="shared" si="4"/>
        <v>269.7</v>
      </c>
    </row>
    <row r="15" spans="1:19">
      <c r="A15" s="1" t="s">
        <v>17</v>
      </c>
      <c r="B15" s="1">
        <v>1100</v>
      </c>
      <c r="C15" s="1">
        <f t="shared" si="0"/>
        <v>165</v>
      </c>
      <c r="D15" s="1">
        <v>1.1000000000000001</v>
      </c>
      <c r="E15" s="1">
        <f t="shared" si="1"/>
        <v>1100</v>
      </c>
      <c r="F15" s="1">
        <f t="shared" si="2"/>
        <v>1265</v>
      </c>
      <c r="G15" s="1">
        <v>300</v>
      </c>
      <c r="H15" s="1">
        <f t="shared" si="3"/>
        <v>0.3</v>
      </c>
      <c r="I15" s="4">
        <f t="shared" si="4"/>
        <v>379.5</v>
      </c>
    </row>
    <row r="17" spans="1:53" ht="15" customHeight="1">
      <c r="A17" s="11" t="s">
        <v>24</v>
      </c>
      <c r="B17" s="11"/>
      <c r="C17" s="11"/>
      <c r="D17" s="11"/>
      <c r="E17" s="11"/>
      <c r="F17" s="11"/>
      <c r="G17" s="11"/>
      <c r="H17" s="11"/>
      <c r="I17" s="11"/>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row>
    <row r="18" spans="1:53">
      <c r="A18" s="11"/>
      <c r="B18" s="11"/>
      <c r="C18" s="11"/>
      <c r="D18" s="11"/>
      <c r="E18" s="11"/>
      <c r="F18" s="11"/>
      <c r="G18" s="11"/>
      <c r="H18" s="11"/>
      <c r="I18" s="11"/>
    </row>
    <row r="19" spans="1:53">
      <c r="A19" s="11"/>
      <c r="B19" s="11"/>
      <c r="C19" s="11"/>
      <c r="D19" s="11"/>
      <c r="E19" s="11"/>
      <c r="F19" s="11"/>
      <c r="G19" s="11"/>
      <c r="H19" s="11"/>
      <c r="I19" s="11"/>
    </row>
    <row r="20" spans="1:53">
      <c r="A20" s="11"/>
      <c r="B20" s="11"/>
      <c r="C20" s="11"/>
      <c r="D20" s="11"/>
      <c r="E20" s="11"/>
      <c r="F20" s="11"/>
      <c r="G20" s="11"/>
      <c r="H20" s="11"/>
      <c r="I20" s="11"/>
    </row>
    <row r="21" spans="1:53">
      <c r="A21" s="11"/>
      <c r="B21" s="11"/>
      <c r="C21" s="11"/>
      <c r="D21" s="11"/>
      <c r="E21" s="11"/>
      <c r="F21" s="11"/>
      <c r="G21" s="11"/>
      <c r="H21" s="11"/>
      <c r="I21" s="11"/>
    </row>
    <row r="22" spans="1:53">
      <c r="A22" s="11"/>
      <c r="B22" s="11"/>
      <c r="C22" s="11"/>
      <c r="D22" s="11"/>
      <c r="E22" s="11"/>
      <c r="F22" s="11"/>
      <c r="G22" s="11"/>
      <c r="H22" s="11"/>
      <c r="I22" s="11"/>
    </row>
    <row r="23" spans="1:53">
      <c r="A23" s="11"/>
      <c r="B23" s="11"/>
      <c r="C23" s="11"/>
      <c r="D23" s="11"/>
      <c r="E23" s="11"/>
      <c r="F23" s="11"/>
      <c r="G23" s="11"/>
      <c r="H23" s="11"/>
      <c r="I23" s="11"/>
    </row>
  </sheetData>
  <mergeCells count="5">
    <mergeCell ref="R2:S3"/>
    <mergeCell ref="B2:F2"/>
    <mergeCell ref="J2:M2"/>
    <mergeCell ref="N2:Q2"/>
    <mergeCell ref="A17:I2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P20"/>
  <sheetViews>
    <sheetView workbookViewId="0">
      <selection activeCell="A17" sqref="A17:I20"/>
    </sheetView>
  </sheetViews>
  <sheetFormatPr defaultRowHeight="14.5"/>
  <cols>
    <col min="3" max="3" width="14.26953125" customWidth="1"/>
    <col min="5" max="5" width="14.54296875" customWidth="1"/>
    <col min="8" max="8" width="15.81640625" customWidth="1"/>
    <col min="9" max="9" width="13.54296875" customWidth="1"/>
  </cols>
  <sheetData>
    <row r="1" spans="1:9">
      <c r="A1" s="1"/>
      <c r="B1" s="9" t="s">
        <v>20</v>
      </c>
      <c r="C1" s="9"/>
      <c r="D1" s="9"/>
      <c r="E1" s="9"/>
      <c r="F1" s="9"/>
      <c r="G1" s="2"/>
      <c r="H1" s="2"/>
      <c r="I1" s="2"/>
    </row>
    <row r="2" spans="1:9" ht="43.5">
      <c r="A2" s="1"/>
      <c r="B2" s="1" t="s">
        <v>1</v>
      </c>
      <c r="C2" s="1" t="s">
        <v>2</v>
      </c>
      <c r="D2" s="1" t="s">
        <v>3</v>
      </c>
      <c r="E2" s="1" t="s">
        <v>2</v>
      </c>
      <c r="F2" s="1" t="s">
        <v>4</v>
      </c>
      <c r="G2" s="3" t="s">
        <v>5</v>
      </c>
      <c r="H2" s="1" t="s">
        <v>18</v>
      </c>
      <c r="I2" s="3" t="s">
        <v>21</v>
      </c>
    </row>
    <row r="3" spans="1:9">
      <c r="A3" s="1" t="s">
        <v>6</v>
      </c>
      <c r="B3" s="1">
        <v>200</v>
      </c>
      <c r="C3" s="1">
        <f>SUM(B3*0.343)</f>
        <v>68.600000000000009</v>
      </c>
      <c r="D3" s="1">
        <v>1.3</v>
      </c>
      <c r="E3" s="1">
        <f>SUM(D3*1000)</f>
        <v>1300</v>
      </c>
      <c r="F3" s="1">
        <f>SUM(C3+E3)</f>
        <v>1368.6</v>
      </c>
      <c r="G3" s="1">
        <v>130</v>
      </c>
      <c r="H3" s="1">
        <f>SUM(G3/1000)</f>
        <v>0.13</v>
      </c>
      <c r="I3" s="4">
        <f>SUM(F3*H3)</f>
        <v>177.91800000000001</v>
      </c>
    </row>
    <row r="4" spans="1:9">
      <c r="A4" s="1" t="s">
        <v>7</v>
      </c>
      <c r="B4" s="1">
        <v>240</v>
      </c>
      <c r="C4" s="1">
        <f t="shared" ref="C4:C14" si="0">SUM(B4*0.343)</f>
        <v>82.320000000000007</v>
      </c>
      <c r="D4" s="1">
        <v>1.2</v>
      </c>
      <c r="E4" s="1">
        <f t="shared" ref="E4:E14" si="1">SUM(D4*1000)</f>
        <v>1200</v>
      </c>
      <c r="F4" s="1">
        <f t="shared" ref="F4:F14" si="2">SUM(C4+E4)</f>
        <v>1282.32</v>
      </c>
      <c r="G4" s="1">
        <v>130</v>
      </c>
      <c r="H4" s="1">
        <f t="shared" ref="H4:H14" si="3">SUM(G4/1000)</f>
        <v>0.13</v>
      </c>
      <c r="I4" s="4">
        <f t="shared" ref="I4:I14" si="4">SUM(F4*H4)</f>
        <v>166.70159999999998</v>
      </c>
    </row>
    <row r="5" spans="1:9">
      <c r="A5" s="1" t="s">
        <v>8</v>
      </c>
      <c r="B5" s="1">
        <v>220</v>
      </c>
      <c r="C5" s="1">
        <f t="shared" si="0"/>
        <v>75.460000000000008</v>
      </c>
      <c r="D5" s="1">
        <v>1.4</v>
      </c>
      <c r="E5" s="1">
        <f t="shared" si="1"/>
        <v>1400</v>
      </c>
      <c r="F5" s="1">
        <f t="shared" si="2"/>
        <v>1475.46</v>
      </c>
      <c r="G5" s="1">
        <v>130</v>
      </c>
      <c r="H5" s="1">
        <f t="shared" si="3"/>
        <v>0.13</v>
      </c>
      <c r="I5" s="4">
        <f t="shared" si="4"/>
        <v>191.80980000000002</v>
      </c>
    </row>
    <row r="6" spans="1:9">
      <c r="A6" s="1" t="s">
        <v>9</v>
      </c>
      <c r="B6" s="1">
        <v>310</v>
      </c>
      <c r="C6" s="1">
        <f t="shared" si="0"/>
        <v>106.33000000000001</v>
      </c>
      <c r="D6" s="1">
        <v>1.6</v>
      </c>
      <c r="E6" s="1">
        <f t="shared" si="1"/>
        <v>1600</v>
      </c>
      <c r="F6" s="1">
        <f t="shared" si="2"/>
        <v>1706.33</v>
      </c>
      <c r="G6" s="1">
        <v>130</v>
      </c>
      <c r="H6" s="1">
        <f t="shared" si="3"/>
        <v>0.13</v>
      </c>
      <c r="I6" s="4">
        <f t="shared" si="4"/>
        <v>221.8229</v>
      </c>
    </row>
    <row r="7" spans="1:9">
      <c r="A7" s="1" t="s">
        <v>10</v>
      </c>
      <c r="B7" s="1">
        <v>420</v>
      </c>
      <c r="C7" s="1">
        <f t="shared" si="0"/>
        <v>144.06</v>
      </c>
      <c r="D7" s="1">
        <v>1.8</v>
      </c>
      <c r="E7" s="1">
        <f t="shared" si="1"/>
        <v>1800</v>
      </c>
      <c r="F7" s="1">
        <f t="shared" si="2"/>
        <v>1944.06</v>
      </c>
      <c r="G7" s="1">
        <v>130</v>
      </c>
      <c r="H7" s="1">
        <f t="shared" si="3"/>
        <v>0.13</v>
      </c>
      <c r="I7" s="4">
        <f t="shared" si="4"/>
        <v>252.7278</v>
      </c>
    </row>
    <row r="8" spans="1:9">
      <c r="A8" s="1" t="s">
        <v>11</v>
      </c>
      <c r="B8" s="1">
        <v>440</v>
      </c>
      <c r="C8" s="1">
        <f t="shared" si="0"/>
        <v>150.92000000000002</v>
      </c>
      <c r="D8" s="1">
        <v>1.4</v>
      </c>
      <c r="E8" s="1">
        <f t="shared" si="1"/>
        <v>1400</v>
      </c>
      <c r="F8" s="1">
        <f t="shared" si="2"/>
        <v>1550.92</v>
      </c>
      <c r="G8" s="1">
        <v>130</v>
      </c>
      <c r="H8" s="1">
        <f t="shared" si="3"/>
        <v>0.13</v>
      </c>
      <c r="I8" s="4">
        <f t="shared" si="4"/>
        <v>201.61960000000002</v>
      </c>
    </row>
    <row r="9" spans="1:9">
      <c r="A9" s="1" t="s">
        <v>12</v>
      </c>
      <c r="B9" s="1">
        <v>480</v>
      </c>
      <c r="C9" s="1">
        <f t="shared" si="0"/>
        <v>164.64000000000001</v>
      </c>
      <c r="D9" s="1">
        <v>1.9</v>
      </c>
      <c r="E9" s="1">
        <f t="shared" si="1"/>
        <v>1900</v>
      </c>
      <c r="F9" s="1">
        <f t="shared" si="2"/>
        <v>2064.64</v>
      </c>
      <c r="G9" s="1">
        <v>130</v>
      </c>
      <c r="H9" s="1">
        <f t="shared" si="3"/>
        <v>0.13</v>
      </c>
      <c r="I9" s="4">
        <f t="shared" si="4"/>
        <v>268.40319999999997</v>
      </c>
    </row>
    <row r="10" spans="1:9">
      <c r="A10" s="1" t="s">
        <v>13</v>
      </c>
      <c r="B10" s="1">
        <v>510</v>
      </c>
      <c r="C10" s="1">
        <f t="shared" si="0"/>
        <v>174.93</v>
      </c>
      <c r="D10" s="1">
        <v>2.2000000000000002</v>
      </c>
      <c r="E10" s="1">
        <f t="shared" si="1"/>
        <v>2200</v>
      </c>
      <c r="F10" s="1">
        <f t="shared" si="2"/>
        <v>2374.9299999999998</v>
      </c>
      <c r="G10" s="1">
        <v>130</v>
      </c>
      <c r="H10" s="1">
        <f t="shared" si="3"/>
        <v>0.13</v>
      </c>
      <c r="I10" s="4">
        <f t="shared" si="4"/>
        <v>308.74090000000001</v>
      </c>
    </row>
    <row r="11" spans="1:9">
      <c r="A11" s="1" t="s">
        <v>14</v>
      </c>
      <c r="B11" s="1">
        <v>430</v>
      </c>
      <c r="C11" s="1">
        <f t="shared" si="0"/>
        <v>147.49</v>
      </c>
      <c r="D11" s="1">
        <v>1.8</v>
      </c>
      <c r="E11" s="1">
        <f t="shared" si="1"/>
        <v>1800</v>
      </c>
      <c r="F11" s="1">
        <f t="shared" si="2"/>
        <v>1947.49</v>
      </c>
      <c r="G11" s="1">
        <v>130</v>
      </c>
      <c r="H11" s="1">
        <f t="shared" si="3"/>
        <v>0.13</v>
      </c>
      <c r="I11" s="4">
        <f t="shared" si="4"/>
        <v>253.1737</v>
      </c>
    </row>
    <row r="12" spans="1:9">
      <c r="A12" s="1" t="s">
        <v>15</v>
      </c>
      <c r="B12" s="1">
        <v>220</v>
      </c>
      <c r="C12" s="1">
        <f t="shared" si="0"/>
        <v>75.460000000000008</v>
      </c>
      <c r="D12" s="1">
        <v>1.4</v>
      </c>
      <c r="E12" s="1">
        <f t="shared" si="1"/>
        <v>1400</v>
      </c>
      <c r="F12" s="1">
        <f t="shared" si="2"/>
        <v>1475.46</v>
      </c>
      <c r="G12" s="1">
        <v>130</v>
      </c>
      <c r="H12" s="1">
        <f t="shared" si="3"/>
        <v>0.13</v>
      </c>
      <c r="I12" s="4">
        <f t="shared" si="4"/>
        <v>191.80980000000002</v>
      </c>
    </row>
    <row r="13" spans="1:9">
      <c r="A13" s="1" t="s">
        <v>16</v>
      </c>
      <c r="B13" s="1">
        <v>90</v>
      </c>
      <c r="C13" s="1">
        <f t="shared" si="0"/>
        <v>30.87</v>
      </c>
      <c r="D13" s="1">
        <v>0.9</v>
      </c>
      <c r="E13" s="1">
        <f t="shared" si="1"/>
        <v>900</v>
      </c>
      <c r="F13" s="1">
        <f t="shared" si="2"/>
        <v>930.87</v>
      </c>
      <c r="G13" s="1">
        <v>130</v>
      </c>
      <c r="H13" s="1">
        <f t="shared" si="3"/>
        <v>0.13</v>
      </c>
      <c r="I13" s="4">
        <f t="shared" si="4"/>
        <v>121.01310000000001</v>
      </c>
    </row>
    <row r="14" spans="1:9">
      <c r="A14" s="1" t="s">
        <v>17</v>
      </c>
      <c r="B14" s="1">
        <v>140</v>
      </c>
      <c r="C14" s="1">
        <f t="shared" si="0"/>
        <v>48.02</v>
      </c>
      <c r="D14" s="1">
        <v>1.3</v>
      </c>
      <c r="E14" s="1">
        <f t="shared" si="1"/>
        <v>1300</v>
      </c>
      <c r="F14" s="1">
        <f t="shared" si="2"/>
        <v>1348.02</v>
      </c>
      <c r="G14" s="1">
        <v>130</v>
      </c>
      <c r="H14" s="1">
        <f t="shared" si="3"/>
        <v>0.13</v>
      </c>
      <c r="I14" s="4">
        <f t="shared" si="4"/>
        <v>175.24260000000001</v>
      </c>
    </row>
    <row r="17" spans="1:16" ht="15" customHeight="1">
      <c r="A17" s="11" t="s">
        <v>23</v>
      </c>
      <c r="B17" s="11"/>
      <c r="C17" s="11"/>
      <c r="D17" s="11"/>
      <c r="E17" s="11"/>
      <c r="F17" s="11"/>
      <c r="G17" s="11"/>
      <c r="H17" s="11"/>
      <c r="I17" s="11"/>
      <c r="J17" s="6"/>
      <c r="K17" s="6"/>
      <c r="L17" s="6"/>
      <c r="M17" s="6"/>
      <c r="N17" s="6"/>
      <c r="O17" s="6"/>
      <c r="P17" s="6"/>
    </row>
    <row r="18" spans="1:16">
      <c r="A18" s="11"/>
      <c r="B18" s="11"/>
      <c r="C18" s="11"/>
      <c r="D18" s="11"/>
      <c r="E18" s="11"/>
      <c r="F18" s="11"/>
      <c r="G18" s="11"/>
      <c r="H18" s="11"/>
      <c r="I18" s="11"/>
    </row>
    <row r="19" spans="1:16">
      <c r="A19" s="11"/>
      <c r="B19" s="11"/>
      <c r="C19" s="11"/>
      <c r="D19" s="11"/>
      <c r="E19" s="11"/>
      <c r="F19" s="11"/>
      <c r="G19" s="11"/>
      <c r="H19" s="11"/>
      <c r="I19" s="11"/>
    </row>
    <row r="20" spans="1:16">
      <c r="A20" s="11"/>
      <c r="B20" s="11"/>
      <c r="C20" s="11"/>
      <c r="D20" s="11"/>
      <c r="E20" s="11"/>
      <c r="F20" s="11"/>
      <c r="G20" s="11"/>
      <c r="H20" s="11"/>
      <c r="I20" s="11"/>
    </row>
  </sheetData>
  <mergeCells count="2">
    <mergeCell ref="B1:F1"/>
    <mergeCell ref="A17:I20"/>
  </mergeCell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L21"/>
  <sheetViews>
    <sheetView tabSelected="1" topLeftCell="A2" workbookViewId="0">
      <selection activeCell="A2" sqref="A2:I5"/>
    </sheetView>
  </sheetViews>
  <sheetFormatPr defaultRowHeight="14.5"/>
  <cols>
    <col min="3" max="3" width="15.453125" customWidth="1"/>
    <col min="5" max="5" width="15.1796875" customWidth="1"/>
    <col min="7" max="7" width="12.1796875" customWidth="1"/>
    <col min="8" max="8" width="13" customWidth="1"/>
    <col min="9" max="9" width="15.1796875" customWidth="1"/>
    <col min="11" max="11" width="10.1796875" customWidth="1"/>
  </cols>
  <sheetData>
    <row r="1" spans="1:12">
      <c r="A1" t="s">
        <v>25</v>
      </c>
    </row>
    <row r="2" spans="1:12">
      <c r="A2" s="11" t="s">
        <v>26</v>
      </c>
      <c r="B2" s="11"/>
      <c r="C2" s="11"/>
      <c r="D2" s="11"/>
      <c r="E2" s="11"/>
      <c r="F2" s="11"/>
      <c r="G2" s="11"/>
      <c r="H2" s="11"/>
      <c r="I2" s="11"/>
    </row>
    <row r="3" spans="1:12">
      <c r="A3" s="11"/>
      <c r="B3" s="11"/>
      <c r="C3" s="11"/>
      <c r="D3" s="11"/>
      <c r="E3" s="11"/>
      <c r="F3" s="11"/>
      <c r="G3" s="11"/>
      <c r="H3" s="11"/>
      <c r="I3" s="11"/>
    </row>
    <row r="4" spans="1:12">
      <c r="A4" s="11"/>
      <c r="B4" s="11"/>
      <c r="C4" s="11"/>
      <c r="D4" s="11"/>
      <c r="E4" s="11"/>
      <c r="F4" s="11"/>
      <c r="G4" s="11"/>
      <c r="H4" s="11"/>
      <c r="I4" s="11"/>
    </row>
    <row r="5" spans="1:12">
      <c r="A5" s="11"/>
      <c r="B5" s="11"/>
      <c r="C5" s="11"/>
      <c r="D5" s="11"/>
      <c r="E5" s="11"/>
      <c r="F5" s="11"/>
      <c r="G5" s="11"/>
      <c r="H5" s="11"/>
      <c r="I5" s="11"/>
    </row>
    <row r="7" spans="1:12">
      <c r="A7" s="1"/>
      <c r="B7" s="12" t="s">
        <v>22</v>
      </c>
      <c r="C7" s="13"/>
      <c r="D7" s="13"/>
      <c r="E7" s="13"/>
      <c r="F7" s="14"/>
      <c r="G7" s="2"/>
      <c r="H7" s="2"/>
      <c r="I7" s="2"/>
      <c r="J7" s="7"/>
      <c r="K7" s="7"/>
      <c r="L7" s="7"/>
    </row>
    <row r="8" spans="1:12" ht="58">
      <c r="A8" s="15"/>
      <c r="B8" s="15" t="s">
        <v>1</v>
      </c>
      <c r="C8" s="15" t="s">
        <v>2</v>
      </c>
      <c r="D8" s="15" t="s">
        <v>3</v>
      </c>
      <c r="E8" s="15" t="s">
        <v>2</v>
      </c>
      <c r="F8" s="15" t="s">
        <v>4</v>
      </c>
      <c r="G8" s="16" t="s">
        <v>5</v>
      </c>
      <c r="H8" s="15" t="s">
        <v>18</v>
      </c>
      <c r="I8" s="16" t="s">
        <v>27</v>
      </c>
      <c r="J8" s="16" t="s">
        <v>28</v>
      </c>
      <c r="K8" s="15" t="s">
        <v>18</v>
      </c>
      <c r="L8" s="16" t="s">
        <v>29</v>
      </c>
    </row>
    <row r="9" spans="1:12">
      <c r="A9" s="15" t="s">
        <v>6</v>
      </c>
      <c r="B9" s="15">
        <v>1100</v>
      </c>
      <c r="C9" s="15">
        <f>SUM(B9*0.087)</f>
        <v>95.699999999999989</v>
      </c>
      <c r="D9" s="15">
        <v>1.1000000000000001</v>
      </c>
      <c r="E9" s="15">
        <f>SUM(D9*1000)</f>
        <v>1100</v>
      </c>
      <c r="F9" s="15">
        <f>SUM(C9+E9)</f>
        <v>1195.7</v>
      </c>
      <c r="G9" s="15">
        <v>100</v>
      </c>
      <c r="H9" s="15">
        <f>SUM(G9/1000)</f>
        <v>0.1</v>
      </c>
      <c r="I9" s="17">
        <f>SUM(F9*H9)</f>
        <v>119.57000000000001</v>
      </c>
      <c r="J9" s="15">
        <v>25</v>
      </c>
      <c r="K9" s="15">
        <f>SUM(J9/1000)</f>
        <v>2.5000000000000001E-2</v>
      </c>
      <c r="L9" s="17">
        <f>SUM(I9*K9)</f>
        <v>2.9892500000000002</v>
      </c>
    </row>
    <row r="10" spans="1:12">
      <c r="A10" s="15" t="s">
        <v>7</v>
      </c>
      <c r="B10" s="15">
        <v>1100</v>
      </c>
      <c r="C10" s="15">
        <f t="shared" ref="C10:C20" si="0">SUM(B10*0.087)</f>
        <v>95.699999999999989</v>
      </c>
      <c r="D10" s="15">
        <v>0.9</v>
      </c>
      <c r="E10" s="15">
        <f t="shared" ref="E10:E20" si="1">SUM(D10*1000)</f>
        <v>900</v>
      </c>
      <c r="F10" s="15">
        <f t="shared" ref="F10:F20" si="2">SUM(C10+E10)</f>
        <v>995.7</v>
      </c>
      <c r="G10" s="15">
        <v>100</v>
      </c>
      <c r="H10" s="15">
        <f t="shared" ref="H10:H20" si="3">SUM(G10/1000)</f>
        <v>0.1</v>
      </c>
      <c r="I10" s="17">
        <f t="shared" ref="I10:I20" si="4">SUM(F10*H10)</f>
        <v>99.570000000000007</v>
      </c>
      <c r="J10" s="15">
        <v>25</v>
      </c>
      <c r="K10" s="15">
        <f t="shared" ref="K10:K20" si="5">SUM(J10/1000)</f>
        <v>2.5000000000000001E-2</v>
      </c>
      <c r="L10" s="17">
        <f t="shared" ref="L10:L20" si="6">SUM(I10*K10)</f>
        <v>2.4892500000000002</v>
      </c>
    </row>
    <row r="11" spans="1:12">
      <c r="A11" s="15" t="s">
        <v>8</v>
      </c>
      <c r="B11" s="15">
        <v>1100</v>
      </c>
      <c r="C11" s="15">
        <f t="shared" si="0"/>
        <v>95.699999999999989</v>
      </c>
      <c r="D11" s="15">
        <v>1.4</v>
      </c>
      <c r="E11" s="15">
        <f t="shared" si="1"/>
        <v>1400</v>
      </c>
      <c r="F11" s="15">
        <f t="shared" si="2"/>
        <v>1495.7</v>
      </c>
      <c r="G11" s="15">
        <v>100</v>
      </c>
      <c r="H11" s="15">
        <f t="shared" si="3"/>
        <v>0.1</v>
      </c>
      <c r="I11" s="17">
        <f t="shared" si="4"/>
        <v>149.57000000000002</v>
      </c>
      <c r="J11" s="15">
        <v>25</v>
      </c>
      <c r="K11" s="15">
        <f t="shared" si="5"/>
        <v>2.5000000000000001E-2</v>
      </c>
      <c r="L11" s="17">
        <f t="shared" si="6"/>
        <v>3.7392500000000006</v>
      </c>
    </row>
    <row r="12" spans="1:12">
      <c r="A12" s="15" t="s">
        <v>9</v>
      </c>
      <c r="B12" s="15">
        <v>1500</v>
      </c>
      <c r="C12" s="15">
        <f t="shared" si="0"/>
        <v>130.5</v>
      </c>
      <c r="D12" s="15">
        <v>1.6</v>
      </c>
      <c r="E12" s="15">
        <f t="shared" si="1"/>
        <v>1600</v>
      </c>
      <c r="F12" s="15">
        <f t="shared" si="2"/>
        <v>1730.5</v>
      </c>
      <c r="G12" s="15">
        <v>100</v>
      </c>
      <c r="H12" s="15">
        <f t="shared" si="3"/>
        <v>0.1</v>
      </c>
      <c r="I12" s="17">
        <f t="shared" si="4"/>
        <v>173.05</v>
      </c>
      <c r="J12" s="15">
        <v>25</v>
      </c>
      <c r="K12" s="15">
        <f t="shared" si="5"/>
        <v>2.5000000000000001E-2</v>
      </c>
      <c r="L12" s="17">
        <f t="shared" si="6"/>
        <v>4.3262500000000008</v>
      </c>
    </row>
    <row r="13" spans="1:12">
      <c r="A13" s="15" t="s">
        <v>10</v>
      </c>
      <c r="B13" s="15">
        <v>2200</v>
      </c>
      <c r="C13" s="15">
        <f t="shared" si="0"/>
        <v>191.39999999999998</v>
      </c>
      <c r="D13" s="15">
        <v>1.7</v>
      </c>
      <c r="E13" s="15">
        <f t="shared" si="1"/>
        <v>1700</v>
      </c>
      <c r="F13" s="15">
        <f t="shared" si="2"/>
        <v>1891.4</v>
      </c>
      <c r="G13" s="15">
        <v>100</v>
      </c>
      <c r="H13" s="15">
        <f t="shared" si="3"/>
        <v>0.1</v>
      </c>
      <c r="I13" s="17">
        <f t="shared" si="4"/>
        <v>189.14000000000001</v>
      </c>
      <c r="J13" s="15">
        <v>25</v>
      </c>
      <c r="K13" s="15">
        <f t="shared" si="5"/>
        <v>2.5000000000000001E-2</v>
      </c>
      <c r="L13" s="17">
        <f t="shared" si="6"/>
        <v>4.7285000000000004</v>
      </c>
    </row>
    <row r="14" spans="1:12">
      <c r="A14" s="15" t="s">
        <v>11</v>
      </c>
      <c r="B14" s="15">
        <v>2200</v>
      </c>
      <c r="C14" s="15">
        <f t="shared" si="0"/>
        <v>191.39999999999998</v>
      </c>
      <c r="D14" s="15">
        <v>1.9</v>
      </c>
      <c r="E14" s="15">
        <f t="shared" si="1"/>
        <v>1900</v>
      </c>
      <c r="F14" s="15">
        <f t="shared" si="2"/>
        <v>2091.4</v>
      </c>
      <c r="G14" s="15">
        <v>100</v>
      </c>
      <c r="H14" s="15">
        <f t="shared" si="3"/>
        <v>0.1</v>
      </c>
      <c r="I14" s="17">
        <f t="shared" si="4"/>
        <v>209.14000000000001</v>
      </c>
      <c r="J14" s="15">
        <v>25</v>
      </c>
      <c r="K14" s="15">
        <f t="shared" si="5"/>
        <v>2.5000000000000001E-2</v>
      </c>
      <c r="L14" s="17">
        <f t="shared" si="6"/>
        <v>5.2285000000000004</v>
      </c>
    </row>
    <row r="15" spans="1:12">
      <c r="A15" s="15" t="s">
        <v>12</v>
      </c>
      <c r="B15" s="15">
        <v>2900</v>
      </c>
      <c r="C15" s="15">
        <f t="shared" si="0"/>
        <v>252.29999999999998</v>
      </c>
      <c r="D15" s="15">
        <v>2.2999999999999998</v>
      </c>
      <c r="E15" s="15">
        <f t="shared" si="1"/>
        <v>2300</v>
      </c>
      <c r="F15" s="15">
        <f t="shared" si="2"/>
        <v>2552.3000000000002</v>
      </c>
      <c r="G15" s="15">
        <v>100</v>
      </c>
      <c r="H15" s="15">
        <f t="shared" si="3"/>
        <v>0.1</v>
      </c>
      <c r="I15" s="17">
        <f t="shared" si="4"/>
        <v>255.23000000000002</v>
      </c>
      <c r="J15" s="15">
        <v>25</v>
      </c>
      <c r="K15" s="15">
        <f t="shared" si="5"/>
        <v>2.5000000000000001E-2</v>
      </c>
      <c r="L15" s="17">
        <f t="shared" si="6"/>
        <v>6.3807500000000008</v>
      </c>
    </row>
    <row r="16" spans="1:12">
      <c r="A16" s="15" t="s">
        <v>13</v>
      </c>
      <c r="B16" s="15">
        <v>2800</v>
      </c>
      <c r="C16" s="15">
        <f t="shared" si="0"/>
        <v>243.6</v>
      </c>
      <c r="D16" s="15">
        <v>2.9</v>
      </c>
      <c r="E16" s="15">
        <f t="shared" si="1"/>
        <v>2900</v>
      </c>
      <c r="F16" s="15">
        <f t="shared" si="2"/>
        <v>3143.6</v>
      </c>
      <c r="G16" s="15">
        <v>100</v>
      </c>
      <c r="H16" s="15">
        <f t="shared" si="3"/>
        <v>0.1</v>
      </c>
      <c r="I16" s="17">
        <f t="shared" si="4"/>
        <v>314.36</v>
      </c>
      <c r="J16" s="15">
        <v>25</v>
      </c>
      <c r="K16" s="15">
        <f t="shared" si="5"/>
        <v>2.5000000000000001E-2</v>
      </c>
      <c r="L16" s="17">
        <f t="shared" si="6"/>
        <v>7.8590000000000009</v>
      </c>
    </row>
    <row r="17" spans="1:12">
      <c r="A17" s="15" t="s">
        <v>14</v>
      </c>
      <c r="B17" s="15">
        <v>1100</v>
      </c>
      <c r="C17" s="15">
        <f t="shared" si="0"/>
        <v>95.699999999999989</v>
      </c>
      <c r="D17" s="15">
        <v>1.7</v>
      </c>
      <c r="E17" s="15">
        <f t="shared" si="1"/>
        <v>1700</v>
      </c>
      <c r="F17" s="15">
        <f t="shared" si="2"/>
        <v>1795.7</v>
      </c>
      <c r="G17" s="15">
        <v>100</v>
      </c>
      <c r="H17" s="15">
        <f t="shared" si="3"/>
        <v>0.1</v>
      </c>
      <c r="I17" s="17">
        <f t="shared" si="4"/>
        <v>179.57000000000002</v>
      </c>
      <c r="J17" s="15">
        <v>25</v>
      </c>
      <c r="K17" s="15">
        <f t="shared" si="5"/>
        <v>2.5000000000000001E-2</v>
      </c>
      <c r="L17" s="17">
        <f t="shared" si="6"/>
        <v>4.4892500000000011</v>
      </c>
    </row>
    <row r="18" spans="1:12" ht="15" customHeight="1">
      <c r="A18" s="15" t="s">
        <v>15</v>
      </c>
      <c r="B18" s="15">
        <v>1100</v>
      </c>
      <c r="C18" s="15">
        <f t="shared" si="0"/>
        <v>95.699999999999989</v>
      </c>
      <c r="D18" s="15">
        <v>1.3</v>
      </c>
      <c r="E18" s="15">
        <f t="shared" si="1"/>
        <v>1300</v>
      </c>
      <c r="F18" s="15">
        <f t="shared" si="2"/>
        <v>1395.7</v>
      </c>
      <c r="G18" s="15">
        <v>100</v>
      </c>
      <c r="H18" s="15">
        <f t="shared" si="3"/>
        <v>0.1</v>
      </c>
      <c r="I18" s="17">
        <f t="shared" si="4"/>
        <v>139.57000000000002</v>
      </c>
      <c r="J18" s="15">
        <v>25</v>
      </c>
      <c r="K18" s="15">
        <f t="shared" si="5"/>
        <v>2.5000000000000001E-2</v>
      </c>
      <c r="L18" s="17">
        <f t="shared" si="6"/>
        <v>3.4892500000000006</v>
      </c>
    </row>
    <row r="19" spans="1:12">
      <c r="A19" s="15" t="s">
        <v>16</v>
      </c>
      <c r="B19" s="15">
        <v>680</v>
      </c>
      <c r="C19" s="15">
        <f t="shared" si="0"/>
        <v>59.16</v>
      </c>
      <c r="D19" s="15">
        <v>1.1000000000000001</v>
      </c>
      <c r="E19" s="15">
        <f t="shared" si="1"/>
        <v>1100</v>
      </c>
      <c r="F19" s="15">
        <f t="shared" si="2"/>
        <v>1159.1600000000001</v>
      </c>
      <c r="G19" s="15">
        <v>100</v>
      </c>
      <c r="H19" s="15">
        <f t="shared" si="3"/>
        <v>0.1</v>
      </c>
      <c r="I19" s="17">
        <f t="shared" si="4"/>
        <v>115.91600000000001</v>
      </c>
      <c r="J19" s="15">
        <v>25</v>
      </c>
      <c r="K19" s="15">
        <f t="shared" si="5"/>
        <v>2.5000000000000001E-2</v>
      </c>
      <c r="L19" s="17">
        <f t="shared" si="6"/>
        <v>2.8979000000000004</v>
      </c>
    </row>
    <row r="20" spans="1:12">
      <c r="A20" s="15" t="s">
        <v>17</v>
      </c>
      <c r="B20" s="15">
        <v>1100</v>
      </c>
      <c r="C20" s="15">
        <f t="shared" si="0"/>
        <v>95.699999999999989</v>
      </c>
      <c r="D20" s="15">
        <v>1.3</v>
      </c>
      <c r="E20" s="15">
        <f t="shared" si="1"/>
        <v>1300</v>
      </c>
      <c r="F20" s="15">
        <f t="shared" si="2"/>
        <v>1395.7</v>
      </c>
      <c r="G20" s="15">
        <v>100</v>
      </c>
      <c r="H20" s="15">
        <f t="shared" si="3"/>
        <v>0.1</v>
      </c>
      <c r="I20" s="17">
        <f t="shared" si="4"/>
        <v>139.57000000000002</v>
      </c>
      <c r="J20" s="15">
        <v>25</v>
      </c>
      <c r="K20" s="15">
        <f t="shared" si="5"/>
        <v>2.5000000000000001E-2</v>
      </c>
      <c r="L20" s="17">
        <f t="shared" si="6"/>
        <v>3.4892500000000006</v>
      </c>
    </row>
    <row r="21" spans="1:12">
      <c r="I21" s="18">
        <f>SUM(I9:I20)</f>
        <v>2084.2559999999999</v>
      </c>
      <c r="L21" s="18">
        <f>SUM(L9:L20)</f>
        <v>52.106400000000001</v>
      </c>
    </row>
  </sheetData>
  <mergeCells count="2">
    <mergeCell ref="B7:F7"/>
    <mergeCell ref="A2:I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neil</dc:creator>
  <cp:lastModifiedBy>Orla Casey</cp:lastModifiedBy>
  <dcterms:created xsi:type="dcterms:W3CDTF">2015-10-29T11:23:01Z</dcterms:created>
  <dcterms:modified xsi:type="dcterms:W3CDTF">2016-01-22T07:27:02Z</dcterms:modified>
</cp:coreProperties>
</file>